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9120" activeTab="3"/>
  </bookViews>
  <sheets>
    <sheet name="帮助" sheetId="1" r:id="rId1"/>
    <sheet name="要求" sheetId="2" r:id="rId2"/>
    <sheet name="Sheet2" sheetId="3" r:id="rId3"/>
    <sheet name="作业提示" sheetId="4" r:id="rId4"/>
  </sheets>
  <definedNames/>
  <calcPr fullCalcOnLoad="1"/>
</workbook>
</file>

<file path=xl/sharedStrings.xml><?xml version="1.0" encoding="utf-8"?>
<sst xmlns="http://schemas.openxmlformats.org/spreadsheetml/2006/main" count="175" uniqueCount="127">
  <si>
    <t>学习目标</t>
  </si>
  <si>
    <t>1、</t>
  </si>
  <si>
    <t>通过本节学习，掌握利用电子表格表达处理信息的基本知识</t>
  </si>
  <si>
    <t>学习任务</t>
  </si>
  <si>
    <t>工号</t>
  </si>
  <si>
    <t>姓名</t>
  </si>
  <si>
    <t>基本工资</t>
  </si>
  <si>
    <t>出勤补贴</t>
  </si>
  <si>
    <t>应发工资</t>
  </si>
  <si>
    <t>房租</t>
  </si>
  <si>
    <t>公积金</t>
  </si>
  <si>
    <t>医疗保险</t>
  </si>
  <si>
    <t>应扣工资</t>
  </si>
  <si>
    <t>实发工资</t>
  </si>
  <si>
    <t>吴冰冰</t>
  </si>
  <si>
    <t>吴碧霞</t>
  </si>
  <si>
    <t>王明明</t>
  </si>
  <si>
    <t>吴小君</t>
  </si>
  <si>
    <t>陈静静</t>
  </si>
  <si>
    <t>陈小珊</t>
  </si>
  <si>
    <t>吴亚来</t>
  </si>
  <si>
    <t>李岚春</t>
  </si>
  <si>
    <t>彭彩伟</t>
  </si>
  <si>
    <t>黄雅丽</t>
  </si>
  <si>
    <t>赖婷清</t>
  </si>
  <si>
    <t>王达明</t>
  </si>
  <si>
    <t>黄婷玲</t>
  </si>
  <si>
    <t>朱郁心</t>
  </si>
  <si>
    <t>陈宇春</t>
  </si>
  <si>
    <t>黄小小</t>
  </si>
  <si>
    <t>蔡卉冰</t>
  </si>
  <si>
    <t>吴慧淡</t>
  </si>
  <si>
    <t>洪燕温</t>
  </si>
  <si>
    <t>杜华华</t>
  </si>
  <si>
    <t>黄茹茹</t>
  </si>
  <si>
    <t>王铭益</t>
  </si>
  <si>
    <t>许佳德</t>
  </si>
  <si>
    <t>蔡思想</t>
  </si>
  <si>
    <t>朱世德</t>
  </si>
  <si>
    <t>丁松慢</t>
  </si>
  <si>
    <t>2、</t>
  </si>
  <si>
    <t>3、</t>
  </si>
  <si>
    <t>求和函数的使用：计算每位员工的应发工资</t>
  </si>
  <si>
    <t>在sheet2里操作</t>
  </si>
  <si>
    <t>4、</t>
  </si>
  <si>
    <t>公式的使用：计算公积金，公积金为应发工资的15%</t>
  </si>
  <si>
    <t>计算医疗保险，医疗保险为应发工资的2%</t>
  </si>
  <si>
    <t>薪级工资</t>
  </si>
  <si>
    <t>岗位津贴</t>
  </si>
  <si>
    <t>5、</t>
  </si>
  <si>
    <t>计算应扣工资</t>
  </si>
  <si>
    <t>6、</t>
  </si>
  <si>
    <t>计算实发工资</t>
  </si>
  <si>
    <t>合计</t>
  </si>
  <si>
    <t>7、</t>
  </si>
  <si>
    <t>计算各栏目的合计</t>
  </si>
  <si>
    <t>8、</t>
  </si>
  <si>
    <t>9、</t>
  </si>
  <si>
    <t>设计列标题如下所示</t>
  </si>
  <si>
    <t>应发</t>
  </si>
  <si>
    <t>应扣</t>
  </si>
  <si>
    <t>10、</t>
  </si>
  <si>
    <t>对表格进一步美化</t>
  </si>
  <si>
    <t>快速填写“工号”，工号从1开始，递增1</t>
  </si>
  <si>
    <t>快速填写出勤补贴：每个人都是110</t>
  </si>
  <si>
    <t>本节特点</t>
  </si>
  <si>
    <t>学生通过体验工资管理的整个过程，感受电子表格的魅力，增强表格处理的素养，学习任务由易到难。</t>
  </si>
  <si>
    <t>班级</t>
  </si>
  <si>
    <t>座号</t>
  </si>
  <si>
    <t>姓名</t>
  </si>
  <si>
    <t>成绩</t>
  </si>
  <si>
    <t>得分</t>
  </si>
  <si>
    <t>本题分</t>
  </si>
  <si>
    <t>要求</t>
  </si>
  <si>
    <t>提示</t>
  </si>
  <si>
    <t>2、</t>
  </si>
  <si>
    <t>设计列标题如下所示（边框及颜色暂不要求）</t>
  </si>
  <si>
    <t>提示</t>
  </si>
  <si>
    <t>本题仍为合并居中的应用，操作“应发”“应扣”“实发工资”的合并与居中</t>
  </si>
  <si>
    <t>输入吴冰冰的出勤补贴110后，在其右下角填充柄处双击</t>
  </si>
  <si>
    <t>需输入前两个工号，再选中这两个数据，在其右下角填充柄处双击</t>
  </si>
  <si>
    <t>应发工资为基本工资，薪级工资，岗位津贴，出勤补贴的和，可选中数据后（包括应发工资），点击“自动求和”</t>
  </si>
  <si>
    <t>在A1里输入“2009年11月工资明细表”，并跨A-L列居中，设置字体字号颜色等进行美化</t>
  </si>
  <si>
    <t>公式要从=开始，使用单元格引用，便于公式复制，15%要写成0.15,乘号用*表示</t>
  </si>
  <si>
    <t>应扣工资为公积金、医疗保险、房租的和</t>
  </si>
  <si>
    <t>实发工资为应发工资减去应扣工资</t>
  </si>
  <si>
    <t>合计可以使用自动求和功能</t>
  </si>
  <si>
    <t>一、工作簿与工作表</t>
  </si>
  <si>
    <t>工作表：“工作簿”可以由多个表组成，每个表称为“工作表”</t>
  </si>
  <si>
    <t>二、从=号开始</t>
  </si>
  <si>
    <t xml:space="preserve"> 在 C6 单元格中键入公式。 </t>
  </si>
  <si>
    <t xml:space="preserve"> 按 Enter 显示公式结果。 </t>
  </si>
  <si>
    <t> 无论什么时候选择 C6 单元格，该公式都显示在编辑栏中。</t>
  </si>
  <si>
    <t>第二节　表格信息加工（1）</t>
  </si>
  <si>
    <t>4.2.1表格数据的处理</t>
  </si>
  <si>
    <r>
      <t>学习目标</t>
    </r>
    <r>
      <rPr>
        <b/>
        <sz val="16"/>
        <color indexed="8"/>
        <rFont val="楷体_GB2312"/>
        <family val="3"/>
      </rPr>
      <t>：</t>
    </r>
  </si>
  <si>
    <t>1、掌握表格信息加工的基本技能。</t>
  </si>
  <si>
    <t>2、学会利用公式进行计算</t>
  </si>
  <si>
    <t>3、学会自动计算</t>
  </si>
  <si>
    <t>4、提升运用表格信息工具加工具体案例的综合素养。</t>
  </si>
  <si>
    <t>三、使用单元格引用</t>
  </si>
  <si>
    <t>单元格引用</t>
  </si>
  <si>
    <t>引用单元格</t>
  </si>
  <si>
    <t>A10</t>
  </si>
  <si>
    <t>列 A 和行 10 的单元格</t>
  </si>
  <si>
    <t>A10,A20</t>
  </si>
  <si>
    <t>单元格 A10 和单元格 A20</t>
  </si>
  <si>
    <t>A10:A20</t>
  </si>
  <si>
    <t>列 A 中行 10 到行 20 区域的单元格</t>
  </si>
  <si>
    <t>A10:E20</t>
  </si>
  <si>
    <t>列 A 至列 E 和行 10 至行 20 区域间的单元格。</t>
  </si>
  <si>
    <t>B15:E15</t>
  </si>
  <si>
    <t>行 15 中列 B 到列 E 区域的单元格</t>
  </si>
  <si>
    <t>在公式中使用单元格引用，以方便数据自动更新和公式的复制。</t>
  </si>
  <si>
    <r>
      <t>例：</t>
    </r>
    <r>
      <rPr>
        <sz val="10.5"/>
        <rFont val="Times New Roman"/>
        <family val="1"/>
      </rPr>
      <t>=C1+D1+E1+F1</t>
    </r>
    <r>
      <rPr>
        <sz val="10.5"/>
        <rFont val="宋体"/>
        <family val="0"/>
      </rPr>
      <t>，而不用</t>
    </r>
    <r>
      <rPr>
        <sz val="10.5"/>
        <rFont val="Times New Roman"/>
        <family val="1"/>
      </rPr>
      <t>=1132+1000+267+110</t>
    </r>
  </si>
  <si>
    <t>四、总计一列中所有的值</t>
  </si>
  <si>
    <r>
      <t> 选择 B7 单元格，并单击</t>
    </r>
    <r>
      <rPr>
        <b/>
        <sz val="12"/>
        <rFont val="宋体"/>
        <family val="0"/>
      </rPr>
      <t>“自动求和”</t>
    </r>
    <r>
      <rPr>
        <sz val="12"/>
        <rFont val="宋体"/>
        <family val="0"/>
      </rPr>
      <t xml:space="preserve">按钮。 </t>
    </r>
  </si>
  <si>
    <t xml:space="preserve"> 一个彩色的点线框环绕于公式中涉及到的所有单元格，且该公式出现在 B7 单元格中。 </t>
  </si>
  <si>
    <t xml:space="preserve"> 按 Enter 显示 B7 单元格中的结果。 </t>
  </si>
  <si>
    <t>  选择 B7 单元格在编辑栏中显示公式</t>
  </si>
  <si>
    <t>五、复制而不是创建一个新公式</t>
  </si>
  <si>
    <t xml:space="preserve"> 将黑色加号从含有公式的单元格拖至将公式复制到的地方，然后释放填充柄。 </t>
  </si>
  <si>
    <r>
      <t> </t>
    </r>
    <r>
      <rPr>
        <b/>
        <sz val="12"/>
        <rFont val="宋体"/>
        <family val="0"/>
      </rPr>
      <t>“自动填充选项”</t>
    </r>
    <r>
      <rPr>
        <sz val="12"/>
        <rFont val="宋体"/>
        <family val="0"/>
      </rPr>
      <t>按钮出现，但不需要进行操作。</t>
    </r>
  </si>
  <si>
    <t>工作簿：整个电子表格文件称为“工作簿”，电子表格文件扩展名为".XLS"</t>
  </si>
  <si>
    <t>选中A1-L1单元格，点击“格式”菜单里的“单元格”，在“对齐”对话框里的“水平对齐”中设置“跨列居中”，再设置字体、字号、字体颜色</t>
  </si>
  <si>
    <t>快速填写出勤补贴：每个人都是110</t>
  </si>
  <si>
    <t>泉州第七中学信息技术
学习过程记录卡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</si>
</sst>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</numFmts>
  <fonts count="17">
    <font>
      <sz val="12"/>
      <name val="宋体"/>
      <family val="0"/>
    </font>
    <font>
      <sz val="9"/>
      <name val="宋体"/>
      <family val="0"/>
    </font>
    <font>
      <b/>
      <sz val="36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9"/>
      <name val="宋体"/>
      <family val="0"/>
    </font>
    <font>
      <sz val="18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Times New Roman"/>
      <family val="1"/>
    </font>
    <font>
      <b/>
      <sz val="15"/>
      <color indexed="10"/>
      <name val="华文中宋"/>
      <family val="0"/>
    </font>
    <font>
      <b/>
      <sz val="12"/>
      <name val="宋体"/>
      <family val="0"/>
    </font>
    <font>
      <b/>
      <sz val="24"/>
      <name val="黑体"/>
      <family val="0"/>
    </font>
    <font>
      <sz val="24"/>
      <color indexed="8"/>
      <name val="黑体"/>
      <family val="0"/>
    </font>
    <font>
      <b/>
      <sz val="16"/>
      <color indexed="10"/>
      <name val="黑体"/>
      <family val="0"/>
    </font>
    <font>
      <b/>
      <sz val="16"/>
      <color indexed="8"/>
      <name val="楷体_GB2312"/>
      <family val="3"/>
    </font>
    <font>
      <sz val="15"/>
      <color indexed="8"/>
      <name val="楷体_GB2312"/>
      <family val="3"/>
    </font>
    <font>
      <sz val="10.5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18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8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185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6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12.emf" /><Relationship Id="rId4" Type="http://schemas.openxmlformats.org/officeDocument/2006/relationships/image" Target="../media/image3.png" /><Relationship Id="rId5" Type="http://schemas.openxmlformats.org/officeDocument/2006/relationships/image" Target="http://office.microsoft.com/global/images/default.aspx?AssetID=ZA010939481033" TargetMode="External" /><Relationship Id="rId6" Type="http://schemas.openxmlformats.org/officeDocument/2006/relationships/image" Target="http://office.microsoft.com/global/images/default.aspx?AssetID=ZA010939491033" TargetMode="External" /><Relationship Id="rId7" Type="http://schemas.openxmlformats.org/officeDocument/2006/relationships/image" Target="http://office.microsoft.com/global/images/default.aspx?AssetID=ZA010939501033" TargetMode="External" /><Relationship Id="rId8" Type="http://schemas.openxmlformats.org/officeDocument/2006/relationships/image" Target="../media/image13.emf" /><Relationship Id="rId9" Type="http://schemas.openxmlformats.org/officeDocument/2006/relationships/image" Target="../media/image11.emf" /><Relationship Id="rId10" Type="http://schemas.openxmlformats.org/officeDocument/2006/relationships/image" Target="../media/image10.emf" /><Relationship Id="rId11" Type="http://schemas.openxmlformats.org/officeDocument/2006/relationships/image" Target="../media/image16.emf" /><Relationship Id="rId12" Type="http://schemas.openxmlformats.org/officeDocument/2006/relationships/image" Target="../media/image8.png" /><Relationship Id="rId13" Type="http://schemas.openxmlformats.org/officeDocument/2006/relationships/image" Target="http://office.microsoft.com/global/images/default.aspx?AssetID=ZA010939511033" TargetMode="External" /><Relationship Id="rId14" Type="http://schemas.openxmlformats.org/officeDocument/2006/relationships/image" Target="../media/image19.emf" /><Relationship Id="rId15" Type="http://schemas.openxmlformats.org/officeDocument/2006/relationships/image" Target="../media/image20.emf" /><Relationship Id="rId16" Type="http://schemas.openxmlformats.org/officeDocument/2006/relationships/image" Target="../media/image17.png" /><Relationship Id="rId17" Type="http://schemas.openxmlformats.org/officeDocument/2006/relationships/image" Target="../media/image21.emf" /><Relationship Id="rId18" Type="http://schemas.openxmlformats.org/officeDocument/2006/relationships/image" Target="../media/image22.emf" /><Relationship Id="rId19" Type="http://schemas.openxmlformats.org/officeDocument/2006/relationships/image" Target="../media/image9.emf" /><Relationship Id="rId20" Type="http://schemas.openxmlformats.org/officeDocument/2006/relationships/image" Target="../media/image18.emf" /><Relationship Id="rId21" Type="http://schemas.openxmlformats.org/officeDocument/2006/relationships/image" Target="../media/image15.emf" /><Relationship Id="rId2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14</xdr:row>
      <xdr:rowOff>0</xdr:rowOff>
    </xdr:from>
    <xdr:to>
      <xdr:col>6</xdr:col>
      <xdr:colOff>342900</xdr:colOff>
      <xdr:row>15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40042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228600</xdr:colOff>
      <xdr:row>15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3400425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228600</xdr:colOff>
      <xdr:row>15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3400425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19</xdr:row>
      <xdr:rowOff>123825</xdr:rowOff>
    </xdr:from>
    <xdr:to>
      <xdr:col>4</xdr:col>
      <xdr:colOff>257175</xdr:colOff>
      <xdr:row>33</xdr:row>
      <xdr:rowOff>171450</xdr:rowOff>
    </xdr:to>
    <xdr:pic>
      <xdr:nvPicPr>
        <xdr:cNvPr id="4" name="Picture 4" descr="在工作表中键入的公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4514850"/>
          <a:ext cx="28860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5</xdr:col>
      <xdr:colOff>123825</xdr:colOff>
      <xdr:row>22</xdr:row>
      <xdr:rowOff>133350</xdr:rowOff>
    </xdr:to>
    <xdr:pic>
      <xdr:nvPicPr>
        <xdr:cNvPr id="5" name="Picture 7" descr="标注 1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429000" y="49339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5</xdr:col>
      <xdr:colOff>123825</xdr:colOff>
      <xdr:row>23</xdr:row>
      <xdr:rowOff>133350</xdr:rowOff>
    </xdr:to>
    <xdr:pic>
      <xdr:nvPicPr>
        <xdr:cNvPr id="6" name="Picture 6" descr="标注 2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3429000" y="51149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123825</xdr:colOff>
      <xdr:row>24</xdr:row>
      <xdr:rowOff>133350</xdr:rowOff>
    </xdr:to>
    <xdr:pic>
      <xdr:nvPicPr>
        <xdr:cNvPr id="7" name="Picture 5" descr="标注 3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3429000" y="52959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342900</xdr:colOff>
      <xdr:row>30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0" y="620077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8</xdr:col>
      <xdr:colOff>228600</xdr:colOff>
      <xdr:row>30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6200775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228600</xdr:colOff>
      <xdr:row>30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72200" y="6200775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342900</xdr:colOff>
      <xdr:row>49</xdr:row>
      <xdr:rowOff>133350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0" y="999172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53</xdr:row>
      <xdr:rowOff>38100</xdr:rowOff>
    </xdr:from>
    <xdr:to>
      <xdr:col>4</xdr:col>
      <xdr:colOff>257175</xdr:colOff>
      <xdr:row>68</xdr:row>
      <xdr:rowOff>19050</xdr:rowOff>
    </xdr:to>
    <xdr:pic>
      <xdr:nvPicPr>
        <xdr:cNvPr id="12" name="Picture 14" descr="使用“自动求和”按钮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300" y="11020425"/>
          <a:ext cx="28860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56</xdr:row>
      <xdr:rowOff>0</xdr:rowOff>
    </xdr:from>
    <xdr:to>
      <xdr:col>5</xdr:col>
      <xdr:colOff>123825</xdr:colOff>
      <xdr:row>56</xdr:row>
      <xdr:rowOff>133350</xdr:rowOff>
    </xdr:to>
    <xdr:pic>
      <xdr:nvPicPr>
        <xdr:cNvPr id="13" name="Picture 22" descr="标注 1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429000" y="115252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57</xdr:row>
      <xdr:rowOff>0</xdr:rowOff>
    </xdr:from>
    <xdr:to>
      <xdr:col>5</xdr:col>
      <xdr:colOff>123825</xdr:colOff>
      <xdr:row>57</xdr:row>
      <xdr:rowOff>133350</xdr:rowOff>
    </xdr:to>
    <xdr:pic>
      <xdr:nvPicPr>
        <xdr:cNvPr id="14" name="Picture 21" descr="标注 2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3429000" y="117062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58</xdr:row>
      <xdr:rowOff>0</xdr:rowOff>
    </xdr:from>
    <xdr:to>
      <xdr:col>5</xdr:col>
      <xdr:colOff>123825</xdr:colOff>
      <xdr:row>58</xdr:row>
      <xdr:rowOff>133350</xdr:rowOff>
    </xdr:to>
    <xdr:pic>
      <xdr:nvPicPr>
        <xdr:cNvPr id="15" name="Picture 20" descr="标注 3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3429000" y="118872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59</xdr:row>
      <xdr:rowOff>0</xdr:rowOff>
    </xdr:from>
    <xdr:to>
      <xdr:col>5</xdr:col>
      <xdr:colOff>123825</xdr:colOff>
      <xdr:row>59</xdr:row>
      <xdr:rowOff>133350</xdr:rowOff>
    </xdr:to>
    <xdr:pic>
      <xdr:nvPicPr>
        <xdr:cNvPr id="16" name="Picture 19" descr="标注 4"/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3429000" y="120681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342900</xdr:colOff>
      <xdr:row>62</xdr:row>
      <xdr:rowOff>133350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0" y="1243012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8</xdr:col>
      <xdr:colOff>228600</xdr:colOff>
      <xdr:row>62</xdr:row>
      <xdr:rowOff>133350</xdr:rowOff>
    </xdr:to>
    <xdr:pic>
      <xdr:nvPicPr>
        <xdr:cNvPr id="18" name="Picture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00600" y="12430125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73</xdr:row>
      <xdr:rowOff>114300</xdr:rowOff>
    </xdr:from>
    <xdr:to>
      <xdr:col>4</xdr:col>
      <xdr:colOff>257175</xdr:colOff>
      <xdr:row>86</xdr:row>
      <xdr:rowOff>142875</xdr:rowOff>
    </xdr:to>
    <xdr:pic>
      <xdr:nvPicPr>
        <xdr:cNvPr id="19" name="Picture 30" descr="使用填充柄复制公式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300" y="14801850"/>
          <a:ext cx="28860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75</xdr:row>
      <xdr:rowOff>0</xdr:rowOff>
    </xdr:from>
    <xdr:to>
      <xdr:col>5</xdr:col>
      <xdr:colOff>123825</xdr:colOff>
      <xdr:row>75</xdr:row>
      <xdr:rowOff>133350</xdr:rowOff>
    </xdr:to>
    <xdr:pic>
      <xdr:nvPicPr>
        <xdr:cNvPr id="20" name="Picture 32" descr="标注 1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429000" y="15049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76</xdr:row>
      <xdr:rowOff>0</xdr:rowOff>
    </xdr:from>
    <xdr:to>
      <xdr:col>5</xdr:col>
      <xdr:colOff>123825</xdr:colOff>
      <xdr:row>76</xdr:row>
      <xdr:rowOff>133350</xdr:rowOff>
    </xdr:to>
    <xdr:pic>
      <xdr:nvPicPr>
        <xdr:cNvPr id="21" name="Picture 31" descr="标注 2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3429000" y="152304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7</xdr:col>
      <xdr:colOff>342900</xdr:colOff>
      <xdr:row>82</xdr:row>
      <xdr:rowOff>133350</xdr:rowOff>
    </xdr:to>
    <xdr:pic>
      <xdr:nvPicPr>
        <xdr:cNvPr id="22" name="Picture 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114800" y="16135350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9</xdr:col>
      <xdr:colOff>228600</xdr:colOff>
      <xdr:row>82</xdr:row>
      <xdr:rowOff>133350</xdr:rowOff>
    </xdr:to>
    <xdr:pic>
      <xdr:nvPicPr>
        <xdr:cNvPr id="23" name="Picture 3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86400" y="1613535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11</xdr:col>
      <xdr:colOff>228600</xdr:colOff>
      <xdr:row>82</xdr:row>
      <xdr:rowOff>133350</xdr:rowOff>
    </xdr:to>
    <xdr:pic>
      <xdr:nvPicPr>
        <xdr:cNvPr id="24" name="Picture 3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858000" y="1613535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60</xdr:row>
      <xdr:rowOff>161925</xdr:rowOff>
    </xdr:from>
    <xdr:to>
      <xdr:col>10</xdr:col>
      <xdr:colOff>219075</xdr:colOff>
      <xdr:row>62</xdr:row>
      <xdr:rowOff>114300</xdr:rowOff>
    </xdr:to>
    <xdr:pic>
      <xdr:nvPicPr>
        <xdr:cNvPr id="25" name="Picture 3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62675" y="12411075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152400</xdr:rowOff>
    </xdr:from>
    <xdr:to>
      <xdr:col>10</xdr:col>
      <xdr:colOff>228600</xdr:colOff>
      <xdr:row>49</xdr:row>
      <xdr:rowOff>104775</xdr:rowOff>
    </xdr:to>
    <xdr:pic>
      <xdr:nvPicPr>
        <xdr:cNvPr id="26" name="OptionButton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172200" y="996315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47</xdr:row>
      <xdr:rowOff>161925</xdr:rowOff>
    </xdr:from>
    <xdr:to>
      <xdr:col>8</xdr:col>
      <xdr:colOff>219075</xdr:colOff>
      <xdr:row>49</xdr:row>
      <xdr:rowOff>114300</xdr:rowOff>
    </xdr:to>
    <xdr:pic>
      <xdr:nvPicPr>
        <xdr:cNvPr id="27" name="OptionButton1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91075" y="9972675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77"/>
  <sheetViews>
    <sheetView workbookViewId="0" topLeftCell="A19">
      <selection activeCell="A11" sqref="A11:I11"/>
    </sheetView>
  </sheetViews>
  <sheetFormatPr defaultColWidth="9.00390625" defaultRowHeight="14.25"/>
  <sheetData>
    <row r="1" spans="1:6" ht="31.5">
      <c r="A1" s="25" t="s">
        <v>93</v>
      </c>
      <c r="B1" s="25"/>
      <c r="C1" s="25"/>
      <c r="D1" s="25"/>
      <c r="E1" s="25"/>
      <c r="F1" s="25"/>
    </row>
    <row r="2" spans="1:6" ht="31.5">
      <c r="A2" s="26" t="s">
        <v>94</v>
      </c>
      <c r="B2" s="26"/>
      <c r="C2" s="26"/>
      <c r="D2" s="26"/>
      <c r="E2" s="26"/>
      <c r="F2" s="26"/>
    </row>
    <row r="4" ht="20.25">
      <c r="A4" s="22" t="s">
        <v>95</v>
      </c>
    </row>
    <row r="6" spans="1:9" ht="19.5">
      <c r="A6" s="27" t="s">
        <v>96</v>
      </c>
      <c r="B6" s="27"/>
      <c r="C6" s="27"/>
      <c r="D6" s="27"/>
      <c r="E6" s="27"/>
      <c r="F6" s="27"/>
      <c r="G6" s="27"/>
      <c r="H6" s="27"/>
      <c r="I6" s="27"/>
    </row>
    <row r="7" spans="1:9" ht="19.5">
      <c r="A7" s="27" t="s">
        <v>97</v>
      </c>
      <c r="B7" s="27"/>
      <c r="C7" s="27"/>
      <c r="D7" s="27"/>
      <c r="E7" s="27"/>
      <c r="F7" s="27"/>
      <c r="G7" s="27"/>
      <c r="H7" s="27"/>
      <c r="I7" s="27"/>
    </row>
    <row r="8" spans="1:9" ht="19.5">
      <c r="A8" s="27" t="s">
        <v>98</v>
      </c>
      <c r="B8" s="27"/>
      <c r="C8" s="27"/>
      <c r="D8" s="27"/>
      <c r="E8" s="27"/>
      <c r="F8" s="27"/>
      <c r="G8" s="27"/>
      <c r="H8" s="27"/>
      <c r="I8" s="27"/>
    </row>
    <row r="9" spans="1:9" ht="19.5">
      <c r="A9" s="27" t="s">
        <v>99</v>
      </c>
      <c r="B9" s="27"/>
      <c r="C9" s="27"/>
      <c r="D9" s="27"/>
      <c r="E9" s="27"/>
      <c r="F9" s="27"/>
      <c r="G9" s="27"/>
      <c r="H9" s="27"/>
      <c r="I9" s="27"/>
    </row>
    <row r="11" spans="1:9" ht="21">
      <c r="A11" s="28" t="s">
        <v>87</v>
      </c>
      <c r="B11" s="28"/>
      <c r="C11" s="28"/>
      <c r="D11" s="28"/>
      <c r="E11" s="28"/>
      <c r="F11" s="28"/>
      <c r="G11" s="28"/>
      <c r="H11" s="28"/>
      <c r="I11" s="28"/>
    </row>
    <row r="12" ht="14.25">
      <c r="A12" s="21" t="s">
        <v>123</v>
      </c>
    </row>
    <row r="13" ht="14.25">
      <c r="A13" s="21" t="s">
        <v>88</v>
      </c>
    </row>
    <row r="18" spans="1:9" ht="21">
      <c r="A18" s="28" t="s">
        <v>89</v>
      </c>
      <c r="B18" s="28"/>
      <c r="C18" s="28"/>
      <c r="D18" s="28"/>
      <c r="E18" s="28"/>
      <c r="F18" s="28"/>
      <c r="G18" s="28"/>
      <c r="H18" s="28"/>
      <c r="I18" s="28"/>
    </row>
    <row r="23" ht="14.25">
      <c r="F23" s="21" t="s">
        <v>90</v>
      </c>
    </row>
    <row r="24" ht="14.25">
      <c r="F24" s="21" t="s">
        <v>91</v>
      </c>
    </row>
    <row r="25" ht="14.25">
      <c r="F25" s="21" t="s">
        <v>92</v>
      </c>
    </row>
    <row r="37" spans="1:9" ht="21">
      <c r="A37" s="29" t="s">
        <v>100</v>
      </c>
      <c r="B37" s="29"/>
      <c r="C37" s="29"/>
      <c r="D37" s="29"/>
      <c r="E37" s="29"/>
      <c r="F37" s="29"/>
      <c r="G37" s="29"/>
      <c r="H37" s="29"/>
      <c r="I37" s="29"/>
    </row>
    <row r="38" ht="14.25">
      <c r="A38" s="23"/>
    </row>
    <row r="39" spans="1:9" ht="30" customHeight="1">
      <c r="A39" s="30" t="s">
        <v>101</v>
      </c>
      <c r="B39" s="31"/>
      <c r="C39" s="31"/>
      <c r="D39" s="31"/>
      <c r="E39" s="31" t="s">
        <v>102</v>
      </c>
      <c r="F39" s="31"/>
      <c r="G39" s="31"/>
      <c r="H39" s="31"/>
      <c r="I39" s="31"/>
    </row>
    <row r="40" spans="1:9" ht="14.25">
      <c r="A40" s="32" t="s">
        <v>103</v>
      </c>
      <c r="B40" s="33"/>
      <c r="C40" s="33"/>
      <c r="D40" s="33"/>
      <c r="E40" s="33" t="s">
        <v>104</v>
      </c>
      <c r="F40" s="33"/>
      <c r="G40" s="33"/>
      <c r="H40" s="33"/>
      <c r="I40" s="33"/>
    </row>
    <row r="41" spans="1:9" ht="14.25">
      <c r="A41" s="32" t="s">
        <v>105</v>
      </c>
      <c r="B41" s="33"/>
      <c r="C41" s="33"/>
      <c r="D41" s="33"/>
      <c r="E41" s="33" t="s">
        <v>106</v>
      </c>
      <c r="F41" s="33"/>
      <c r="G41" s="33"/>
      <c r="H41" s="33"/>
      <c r="I41" s="33"/>
    </row>
    <row r="42" spans="1:9" ht="14.25">
      <c r="A42" s="32" t="s">
        <v>107</v>
      </c>
      <c r="B42" s="33"/>
      <c r="C42" s="33"/>
      <c r="D42" s="33"/>
      <c r="E42" s="33" t="s">
        <v>108</v>
      </c>
      <c r="F42" s="33"/>
      <c r="G42" s="33"/>
      <c r="H42" s="33"/>
      <c r="I42" s="33"/>
    </row>
    <row r="43" spans="1:9" ht="14.25">
      <c r="A43" s="32" t="s">
        <v>109</v>
      </c>
      <c r="B43" s="33"/>
      <c r="C43" s="33"/>
      <c r="D43" s="33"/>
      <c r="E43" s="33" t="s">
        <v>110</v>
      </c>
      <c r="F43" s="33"/>
      <c r="G43" s="33"/>
      <c r="H43" s="33"/>
      <c r="I43" s="33"/>
    </row>
    <row r="44" spans="1:9" ht="14.25">
      <c r="A44" s="32" t="s">
        <v>111</v>
      </c>
      <c r="B44" s="33"/>
      <c r="C44" s="33"/>
      <c r="D44" s="33"/>
      <c r="E44" s="33" t="s">
        <v>112</v>
      </c>
      <c r="F44" s="33"/>
      <c r="G44" s="33"/>
      <c r="H44" s="33"/>
      <c r="I44" s="33"/>
    </row>
    <row r="45" ht="14.25">
      <c r="A45" s="23"/>
    </row>
    <row r="46" spans="1:4" ht="19.5" customHeight="1">
      <c r="A46" s="24" t="s">
        <v>113</v>
      </c>
      <c r="B46" s="24"/>
      <c r="C46" s="24"/>
      <c r="D46" s="24"/>
    </row>
    <row r="47" spans="1:4" ht="14.25">
      <c r="A47" s="24" t="s">
        <v>114</v>
      </c>
      <c r="B47" s="24"/>
      <c r="C47" s="24"/>
      <c r="D47" s="24"/>
    </row>
    <row r="52" spans="1:9" ht="21">
      <c r="A52" s="28" t="s">
        <v>115</v>
      </c>
      <c r="B52" s="28"/>
      <c r="C52" s="28"/>
      <c r="D52" s="28"/>
      <c r="E52" s="28"/>
      <c r="F52" s="28"/>
      <c r="G52" s="28"/>
      <c r="H52" s="28"/>
      <c r="I52" s="28"/>
    </row>
    <row r="57" ht="14.25">
      <c r="F57" s="21" t="s">
        <v>116</v>
      </c>
    </row>
    <row r="58" ht="14.25">
      <c r="F58" s="21" t="s">
        <v>117</v>
      </c>
    </row>
    <row r="59" ht="14.25">
      <c r="F59" s="21" t="s">
        <v>118</v>
      </c>
    </row>
    <row r="60" ht="14.25">
      <c r="F60" s="21" t="s">
        <v>119</v>
      </c>
    </row>
    <row r="72" spans="1:11" ht="21">
      <c r="A72" s="28" t="s">
        <v>120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6" ht="14.25">
      <c r="F76" s="21" t="s">
        <v>121</v>
      </c>
    </row>
    <row r="77" ht="14.25">
      <c r="F77" s="21" t="s">
        <v>122</v>
      </c>
    </row>
  </sheetData>
  <mergeCells count="23">
    <mergeCell ref="A52:I52"/>
    <mergeCell ref="A72:K72"/>
    <mergeCell ref="A43:D43"/>
    <mergeCell ref="E43:I43"/>
    <mergeCell ref="A44:D44"/>
    <mergeCell ref="E44:I44"/>
    <mergeCell ref="A41:D41"/>
    <mergeCell ref="E41:I41"/>
    <mergeCell ref="A42:D42"/>
    <mergeCell ref="E42:I42"/>
    <mergeCell ref="A37:I37"/>
    <mergeCell ref="A39:D39"/>
    <mergeCell ref="E39:I39"/>
    <mergeCell ref="A40:D40"/>
    <mergeCell ref="E40:I40"/>
    <mergeCell ref="A8:I8"/>
    <mergeCell ref="A9:I9"/>
    <mergeCell ref="A11:I11"/>
    <mergeCell ref="A18:I18"/>
    <mergeCell ref="A1:F1"/>
    <mergeCell ref="A2:F2"/>
    <mergeCell ref="A6:I6"/>
    <mergeCell ref="A7:I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:P1"/>
    </sheetView>
  </sheetViews>
  <sheetFormatPr defaultColWidth="9.00390625" defaultRowHeight="14.25"/>
  <cols>
    <col min="1" max="1" width="3.50390625" style="0" customWidth="1"/>
    <col min="2" max="2" width="4.875" style="0" customWidth="1"/>
    <col min="3" max="3" width="8.50390625" style="0" customWidth="1"/>
    <col min="4" max="4" width="7.125" style="0" customWidth="1"/>
    <col min="5" max="5" width="9.50390625" style="0" customWidth="1"/>
    <col min="15" max="15" width="6.50390625" style="0" customWidth="1"/>
    <col min="16" max="16" width="6.75390625" style="0" customWidth="1"/>
  </cols>
  <sheetData>
    <row r="1" spans="1:16" ht="89.25" customHeight="1">
      <c r="A1" s="34" t="s">
        <v>126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6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27.75" customHeight="1">
      <c r="A3" s="2"/>
      <c r="B3" s="2"/>
      <c r="C3" s="8" t="s">
        <v>67</v>
      </c>
      <c r="D3" s="36"/>
      <c r="E3" s="36"/>
      <c r="F3" s="2"/>
      <c r="G3" s="8" t="s">
        <v>68</v>
      </c>
      <c r="H3" s="5"/>
      <c r="I3" s="2"/>
      <c r="J3" s="8" t="s">
        <v>69</v>
      </c>
      <c r="K3" s="36"/>
      <c r="L3" s="36"/>
      <c r="M3" s="2"/>
      <c r="N3" s="8" t="s">
        <v>70</v>
      </c>
      <c r="O3" s="37">
        <f>Sheet2!B72</f>
        <v>0</v>
      </c>
      <c r="P3" s="37"/>
    </row>
    <row r="4" spans="1:16" ht="14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2:16" ht="22.5" customHeight="1">
      <c r="B5" s="46" t="s">
        <v>0</v>
      </c>
      <c r="C5" s="46"/>
      <c r="D5" s="46"/>
      <c r="E5" s="38" t="s">
        <v>2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2:16" ht="22.5" customHeight="1">
      <c r="B6" s="46" t="s">
        <v>65</v>
      </c>
      <c r="C6" s="46"/>
      <c r="D6" s="46"/>
      <c r="E6" s="38" t="s">
        <v>66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4" ht="11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6" ht="21" customHeight="1">
      <c r="B8" s="47" t="s">
        <v>3</v>
      </c>
      <c r="C8" s="47"/>
      <c r="D8" s="47"/>
      <c r="E8" s="41" t="s">
        <v>43</v>
      </c>
      <c r="F8" s="41"/>
      <c r="G8" s="41"/>
      <c r="H8" s="41"/>
      <c r="I8" s="41"/>
      <c r="J8" s="41"/>
      <c r="K8" s="41"/>
      <c r="L8" s="41"/>
      <c r="M8" s="41"/>
      <c r="N8" s="41"/>
      <c r="O8" s="11" t="s">
        <v>72</v>
      </c>
      <c r="P8" s="11" t="s">
        <v>71</v>
      </c>
    </row>
    <row r="9" spans="2:16" ht="19.5" customHeight="1">
      <c r="B9" s="5" t="s">
        <v>1</v>
      </c>
      <c r="C9" s="36" t="s">
        <v>82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12">
        <v>10</v>
      </c>
      <c r="P9" s="5">
        <f>Sheet2!B62</f>
        <v>0</v>
      </c>
    </row>
    <row r="10" spans="2:16" ht="19.5" customHeight="1">
      <c r="B10" s="5" t="s">
        <v>40</v>
      </c>
      <c r="C10" s="36" t="s">
        <v>76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12">
        <v>10</v>
      </c>
      <c r="P10" s="5">
        <f>Sheet2!B63</f>
        <v>0</v>
      </c>
    </row>
    <row r="11" spans="2:16" ht="15" thickBo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2"/>
      <c r="P11" s="5"/>
    </row>
    <row r="12" spans="2:16" ht="18" customHeight="1">
      <c r="B12" s="7"/>
      <c r="C12" s="42" t="s">
        <v>4</v>
      </c>
      <c r="D12" s="44" t="s">
        <v>5</v>
      </c>
      <c r="E12" s="44" t="s">
        <v>59</v>
      </c>
      <c r="F12" s="44"/>
      <c r="G12" s="44"/>
      <c r="H12" s="44"/>
      <c r="I12" s="44"/>
      <c r="J12" s="44" t="s">
        <v>60</v>
      </c>
      <c r="K12" s="44"/>
      <c r="L12" s="44"/>
      <c r="M12" s="44"/>
      <c r="N12" s="39" t="s">
        <v>13</v>
      </c>
      <c r="O12" s="12"/>
      <c r="P12" s="5"/>
    </row>
    <row r="13" spans="2:16" ht="21" customHeight="1" thickBot="1">
      <c r="B13" s="7"/>
      <c r="C13" s="43"/>
      <c r="D13" s="45"/>
      <c r="E13" s="3" t="s">
        <v>6</v>
      </c>
      <c r="F13" s="4" t="s">
        <v>47</v>
      </c>
      <c r="G13" s="3" t="s">
        <v>48</v>
      </c>
      <c r="H13" s="3" t="s">
        <v>7</v>
      </c>
      <c r="I13" s="3" t="s">
        <v>8</v>
      </c>
      <c r="J13" s="3" t="s">
        <v>10</v>
      </c>
      <c r="K13" s="3" t="s">
        <v>11</v>
      </c>
      <c r="L13" s="3" t="s">
        <v>9</v>
      </c>
      <c r="M13" s="3" t="s">
        <v>12</v>
      </c>
      <c r="N13" s="40"/>
      <c r="O13" s="12"/>
      <c r="P13" s="5"/>
    </row>
    <row r="14" spans="2:16" ht="14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2"/>
      <c r="P14" s="5"/>
    </row>
    <row r="15" spans="2:16" ht="19.5" customHeight="1">
      <c r="B15" s="5" t="s">
        <v>41</v>
      </c>
      <c r="C15" s="36" t="s">
        <v>125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2">
        <v>10</v>
      </c>
      <c r="P15" s="5">
        <f>Sheet2!B64</f>
        <v>0</v>
      </c>
    </row>
    <row r="16" spans="2:16" ht="19.5" customHeight="1">
      <c r="B16" s="5" t="s">
        <v>44</v>
      </c>
      <c r="C16" s="36" t="s">
        <v>63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2">
        <v>10</v>
      </c>
      <c r="P16" s="5">
        <f>Sheet2!B65</f>
        <v>0</v>
      </c>
    </row>
    <row r="17" spans="2:16" ht="19.5" customHeight="1">
      <c r="B17" s="5" t="s">
        <v>49</v>
      </c>
      <c r="C17" s="36" t="s">
        <v>42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12">
        <v>10</v>
      </c>
      <c r="P17" s="5">
        <f>Sheet2!B66</f>
        <v>0</v>
      </c>
    </row>
    <row r="18" spans="2:16" ht="19.5" customHeight="1">
      <c r="B18" s="5" t="s">
        <v>51</v>
      </c>
      <c r="C18" s="36" t="s">
        <v>45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2">
        <v>10</v>
      </c>
      <c r="P18" s="5">
        <f>Sheet2!B67</f>
        <v>0</v>
      </c>
    </row>
    <row r="19" spans="2:16" ht="19.5" customHeight="1">
      <c r="B19" s="5"/>
      <c r="C19" s="6"/>
      <c r="D19" s="36" t="s">
        <v>46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12">
        <v>10</v>
      </c>
      <c r="P19" s="5">
        <f>Sheet2!B68</f>
        <v>0</v>
      </c>
    </row>
    <row r="20" spans="2:16" ht="19.5" customHeight="1">
      <c r="B20" s="5" t="s">
        <v>54</v>
      </c>
      <c r="C20" s="36" t="s">
        <v>50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12">
        <v>10</v>
      </c>
      <c r="P20" s="5">
        <f>Sheet2!B69</f>
        <v>0</v>
      </c>
    </row>
    <row r="21" spans="2:16" ht="19.5" customHeight="1">
      <c r="B21" s="5" t="s">
        <v>56</v>
      </c>
      <c r="C21" s="36" t="s">
        <v>52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12">
        <v>10</v>
      </c>
      <c r="P21" s="5">
        <f>Sheet2!B70</f>
        <v>0</v>
      </c>
    </row>
    <row r="22" spans="2:16" ht="19.5" customHeight="1">
      <c r="B22" s="5" t="s">
        <v>57</v>
      </c>
      <c r="C22" s="36" t="s">
        <v>55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12">
        <v>10</v>
      </c>
      <c r="P22" s="5">
        <f>Sheet2!B71</f>
        <v>0</v>
      </c>
    </row>
    <row r="23" spans="2:16" ht="18" customHeight="1">
      <c r="B23" s="5" t="s">
        <v>61</v>
      </c>
      <c r="C23" s="36" t="s">
        <v>62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12"/>
      <c r="P23" s="5"/>
    </row>
  </sheetData>
  <mergeCells count="29">
    <mergeCell ref="C23:N23"/>
    <mergeCell ref="A7:N7"/>
    <mergeCell ref="B8:D8"/>
    <mergeCell ref="B5:D5"/>
    <mergeCell ref="C15:N15"/>
    <mergeCell ref="C16:N16"/>
    <mergeCell ref="C17:N17"/>
    <mergeCell ref="C21:N21"/>
    <mergeCell ref="C22:N22"/>
    <mergeCell ref="C9:N9"/>
    <mergeCell ref="C10:N10"/>
    <mergeCell ref="C18:N18"/>
    <mergeCell ref="D19:N19"/>
    <mergeCell ref="C20:N20"/>
    <mergeCell ref="E6:P6"/>
    <mergeCell ref="E5:P5"/>
    <mergeCell ref="A4:P4"/>
    <mergeCell ref="N12:N13"/>
    <mergeCell ref="E8:N8"/>
    <mergeCell ref="C12:C13"/>
    <mergeCell ref="D12:D13"/>
    <mergeCell ref="E12:I12"/>
    <mergeCell ref="J12:M12"/>
    <mergeCell ref="B6:D6"/>
    <mergeCell ref="A1:P1"/>
    <mergeCell ref="A2:P2"/>
    <mergeCell ref="D3:E3"/>
    <mergeCell ref="K3:L3"/>
    <mergeCell ref="O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2"/>
  <sheetViews>
    <sheetView workbookViewId="0" topLeftCell="A1">
      <selection activeCell="B22" sqref="B22"/>
    </sheetView>
  </sheetViews>
  <sheetFormatPr defaultColWidth="9.00390625" defaultRowHeight="14.25"/>
  <cols>
    <col min="11" max="11" width="9.50390625" style="0" customWidth="1"/>
    <col min="12" max="12" width="9.50390625" style="0" bestFit="1" customWidth="1"/>
    <col min="13" max="13" width="10.50390625" style="0" bestFit="1" customWidth="1"/>
  </cols>
  <sheetData>
    <row r="1" ht="42.75" customHeight="1"/>
    <row r="2" spans="1:2" ht="20.25" customHeight="1">
      <c r="A2" s="35" t="s">
        <v>4</v>
      </c>
      <c r="B2" s="35" t="s">
        <v>5</v>
      </c>
    </row>
    <row r="3" spans="1:12" ht="22.5" customHeight="1">
      <c r="A3" s="35"/>
      <c r="B3" s="35"/>
      <c r="C3" s="2" t="s">
        <v>6</v>
      </c>
      <c r="D3" s="16" t="s">
        <v>47</v>
      </c>
      <c r="E3" s="2" t="s">
        <v>48</v>
      </c>
      <c r="F3" s="2" t="s">
        <v>7</v>
      </c>
      <c r="G3" s="2" t="s">
        <v>8</v>
      </c>
      <c r="H3" s="2" t="s">
        <v>10</v>
      </c>
      <c r="I3" s="2" t="s">
        <v>11</v>
      </c>
      <c r="J3" s="2" t="s">
        <v>9</v>
      </c>
      <c r="K3" s="2" t="s">
        <v>12</v>
      </c>
      <c r="L3" s="2" t="s">
        <v>13</v>
      </c>
    </row>
    <row r="4" spans="2:12" s="13" customFormat="1" ht="18.75" customHeight="1">
      <c r="B4" s="14" t="s">
        <v>14</v>
      </c>
      <c r="C4" s="15">
        <v>1132</v>
      </c>
      <c r="D4" s="15">
        <v>1000</v>
      </c>
      <c r="E4" s="15">
        <v>267</v>
      </c>
      <c r="F4" s="15"/>
      <c r="G4" s="15"/>
      <c r="J4" s="13">
        <v>100</v>
      </c>
      <c r="L4" s="15"/>
    </row>
    <row r="5" spans="2:12" s="13" customFormat="1" ht="18.75" customHeight="1">
      <c r="B5" s="14" t="s">
        <v>15</v>
      </c>
      <c r="C5" s="15">
        <v>1174</v>
      </c>
      <c r="D5" s="15">
        <v>1000</v>
      </c>
      <c r="E5" s="15">
        <v>217</v>
      </c>
      <c r="F5" s="15"/>
      <c r="G5" s="15"/>
      <c r="L5" s="15"/>
    </row>
    <row r="6" spans="2:12" s="13" customFormat="1" ht="18.75" customHeight="1">
      <c r="B6" s="14" t="s">
        <v>16</v>
      </c>
      <c r="C6" s="15">
        <v>1193</v>
      </c>
      <c r="D6" s="15">
        <v>1000</v>
      </c>
      <c r="E6" s="15">
        <v>214</v>
      </c>
      <c r="F6" s="15"/>
      <c r="G6" s="15"/>
      <c r="J6" s="13">
        <v>150</v>
      </c>
      <c r="L6" s="15"/>
    </row>
    <row r="7" spans="2:12" s="13" customFormat="1" ht="18.75" customHeight="1">
      <c r="B7" s="14" t="s">
        <v>17</v>
      </c>
      <c r="C7" s="15">
        <v>1082</v>
      </c>
      <c r="D7" s="15">
        <v>1000</v>
      </c>
      <c r="E7" s="15">
        <v>229</v>
      </c>
      <c r="F7" s="15"/>
      <c r="G7" s="15"/>
      <c r="L7" s="15"/>
    </row>
    <row r="8" spans="2:12" s="13" customFormat="1" ht="18.75" customHeight="1">
      <c r="B8" s="14" t="s">
        <v>18</v>
      </c>
      <c r="C8" s="15">
        <v>1190</v>
      </c>
      <c r="D8" s="15">
        <v>1000</v>
      </c>
      <c r="E8" s="15">
        <v>248</v>
      </c>
      <c r="F8" s="15"/>
      <c r="G8" s="15"/>
      <c r="L8" s="15"/>
    </row>
    <row r="9" spans="2:12" s="13" customFormat="1" ht="18.75" customHeight="1">
      <c r="B9" s="14" t="s">
        <v>19</v>
      </c>
      <c r="C9" s="15">
        <v>824</v>
      </c>
      <c r="D9" s="15">
        <v>800</v>
      </c>
      <c r="E9" s="15">
        <v>211</v>
      </c>
      <c r="F9" s="15"/>
      <c r="G9" s="15"/>
      <c r="L9" s="15"/>
    </row>
    <row r="10" spans="2:12" s="13" customFormat="1" ht="18.75" customHeight="1">
      <c r="B10" s="14" t="s">
        <v>20</v>
      </c>
      <c r="C10" s="15">
        <v>907</v>
      </c>
      <c r="D10" s="15">
        <v>800</v>
      </c>
      <c r="E10" s="15">
        <v>209</v>
      </c>
      <c r="F10" s="15"/>
      <c r="G10" s="15"/>
      <c r="J10" s="13">
        <v>50</v>
      </c>
      <c r="L10" s="15"/>
    </row>
    <row r="11" spans="2:12" s="13" customFormat="1" ht="18.75" customHeight="1">
      <c r="B11" s="14" t="s">
        <v>21</v>
      </c>
      <c r="C11" s="15">
        <v>1042</v>
      </c>
      <c r="D11" s="15">
        <v>1000</v>
      </c>
      <c r="E11" s="15">
        <v>272</v>
      </c>
      <c r="F11" s="15"/>
      <c r="G11" s="15"/>
      <c r="L11" s="15"/>
    </row>
    <row r="12" spans="2:12" s="13" customFormat="1" ht="18.75" customHeight="1">
      <c r="B12" s="14" t="s">
        <v>22</v>
      </c>
      <c r="C12" s="15">
        <v>1180</v>
      </c>
      <c r="D12" s="15">
        <v>1000</v>
      </c>
      <c r="E12" s="15">
        <v>249</v>
      </c>
      <c r="F12" s="15"/>
      <c r="G12" s="15"/>
      <c r="L12" s="15"/>
    </row>
    <row r="13" spans="2:12" s="13" customFormat="1" ht="18.75" customHeight="1">
      <c r="B13" s="14" t="s">
        <v>23</v>
      </c>
      <c r="C13" s="15">
        <v>1082</v>
      </c>
      <c r="D13" s="15">
        <v>1000</v>
      </c>
      <c r="E13" s="15">
        <v>238</v>
      </c>
      <c r="F13" s="15"/>
      <c r="G13" s="15"/>
      <c r="J13" s="13">
        <v>100</v>
      </c>
      <c r="L13" s="15"/>
    </row>
    <row r="14" spans="2:12" s="13" customFormat="1" ht="18.75" customHeight="1">
      <c r="B14" s="14" t="s">
        <v>24</v>
      </c>
      <c r="C14" s="15">
        <v>846</v>
      </c>
      <c r="D14" s="15">
        <v>800</v>
      </c>
      <c r="E14" s="15">
        <v>223</v>
      </c>
      <c r="F14" s="15"/>
      <c r="G14" s="15"/>
      <c r="L14" s="15"/>
    </row>
    <row r="15" spans="2:12" s="13" customFormat="1" ht="18.75" customHeight="1">
      <c r="B15" s="14" t="s">
        <v>25</v>
      </c>
      <c r="C15" s="15">
        <v>1083</v>
      </c>
      <c r="D15" s="15">
        <v>1000</v>
      </c>
      <c r="E15" s="15">
        <v>205</v>
      </c>
      <c r="F15" s="15"/>
      <c r="G15" s="15"/>
      <c r="L15" s="15"/>
    </row>
    <row r="16" spans="2:12" s="13" customFormat="1" ht="18.75" customHeight="1">
      <c r="B16" s="14" t="s">
        <v>26</v>
      </c>
      <c r="C16" s="15">
        <v>1126</v>
      </c>
      <c r="D16" s="15">
        <v>1000</v>
      </c>
      <c r="E16" s="15">
        <v>238</v>
      </c>
      <c r="F16" s="15"/>
      <c r="G16" s="15"/>
      <c r="L16" s="15"/>
    </row>
    <row r="17" spans="2:12" s="13" customFormat="1" ht="18.75" customHeight="1">
      <c r="B17" s="14" t="s">
        <v>27</v>
      </c>
      <c r="C17" s="15">
        <v>1032</v>
      </c>
      <c r="D17" s="15">
        <v>1000</v>
      </c>
      <c r="E17" s="15">
        <v>287</v>
      </c>
      <c r="F17" s="15"/>
      <c r="G17" s="15"/>
      <c r="L17" s="15"/>
    </row>
    <row r="18" spans="2:12" s="13" customFormat="1" ht="18.75" customHeight="1">
      <c r="B18" s="14" t="s">
        <v>28</v>
      </c>
      <c r="C18" s="15">
        <v>1186</v>
      </c>
      <c r="D18" s="15">
        <v>1000</v>
      </c>
      <c r="E18" s="15">
        <v>277</v>
      </c>
      <c r="F18" s="15"/>
      <c r="G18" s="15"/>
      <c r="L18" s="15"/>
    </row>
    <row r="19" spans="2:12" s="13" customFormat="1" ht="18.75" customHeight="1">
      <c r="B19" s="14" t="s">
        <v>29</v>
      </c>
      <c r="C19" s="15">
        <v>1108</v>
      </c>
      <c r="D19" s="15">
        <v>1000</v>
      </c>
      <c r="E19" s="15">
        <v>203</v>
      </c>
      <c r="F19" s="15"/>
      <c r="G19" s="15"/>
      <c r="J19" s="13">
        <v>150</v>
      </c>
      <c r="L19" s="15"/>
    </row>
    <row r="20" spans="2:12" s="13" customFormat="1" ht="18.75" customHeight="1">
      <c r="B20" s="14" t="s">
        <v>30</v>
      </c>
      <c r="C20" s="15">
        <v>1170</v>
      </c>
      <c r="D20" s="15">
        <v>1000</v>
      </c>
      <c r="E20" s="15">
        <v>289</v>
      </c>
      <c r="F20" s="15"/>
      <c r="G20" s="15"/>
      <c r="L20" s="15"/>
    </row>
    <row r="21" spans="2:12" s="13" customFormat="1" ht="18.75" customHeight="1">
      <c r="B21" s="14" t="s">
        <v>31</v>
      </c>
      <c r="C21" s="15">
        <v>1005</v>
      </c>
      <c r="D21" s="15">
        <v>1000</v>
      </c>
      <c r="E21" s="15">
        <v>224</v>
      </c>
      <c r="F21" s="15"/>
      <c r="G21" s="15"/>
      <c r="J21" s="13">
        <v>150</v>
      </c>
      <c r="L21" s="15"/>
    </row>
    <row r="22" spans="2:12" s="13" customFormat="1" ht="18.75" customHeight="1">
      <c r="B22" s="14" t="s">
        <v>32</v>
      </c>
      <c r="C22" s="15">
        <v>840</v>
      </c>
      <c r="D22" s="15">
        <v>800</v>
      </c>
      <c r="E22" s="15">
        <v>284</v>
      </c>
      <c r="F22" s="15"/>
      <c r="G22" s="15"/>
      <c r="L22" s="15"/>
    </row>
    <row r="23" spans="2:12" s="13" customFormat="1" ht="18.75" customHeight="1">
      <c r="B23" s="14" t="s">
        <v>33</v>
      </c>
      <c r="C23" s="15">
        <v>1041</v>
      </c>
      <c r="D23" s="15">
        <v>1000</v>
      </c>
      <c r="E23" s="15">
        <v>294</v>
      </c>
      <c r="F23" s="15"/>
      <c r="G23" s="15"/>
      <c r="L23" s="15"/>
    </row>
    <row r="24" spans="2:12" s="13" customFormat="1" ht="18.75" customHeight="1">
      <c r="B24" s="14" t="s">
        <v>34</v>
      </c>
      <c r="C24" s="15">
        <v>944</v>
      </c>
      <c r="D24" s="15">
        <v>800</v>
      </c>
      <c r="E24" s="15">
        <v>285</v>
      </c>
      <c r="F24" s="15"/>
      <c r="G24" s="15"/>
      <c r="J24" s="13">
        <v>200</v>
      </c>
      <c r="L24" s="15"/>
    </row>
    <row r="25" spans="2:12" s="13" customFormat="1" ht="18.75" customHeight="1">
      <c r="B25" s="14" t="s">
        <v>35</v>
      </c>
      <c r="C25" s="15">
        <v>813</v>
      </c>
      <c r="D25" s="15">
        <v>800</v>
      </c>
      <c r="E25" s="15">
        <v>279</v>
      </c>
      <c r="F25" s="15"/>
      <c r="G25" s="15"/>
      <c r="L25" s="15"/>
    </row>
    <row r="26" spans="2:12" s="13" customFormat="1" ht="18.75" customHeight="1">
      <c r="B26" s="14" t="s">
        <v>36</v>
      </c>
      <c r="C26" s="15">
        <v>917</v>
      </c>
      <c r="D26" s="15">
        <v>800</v>
      </c>
      <c r="E26" s="15">
        <v>275</v>
      </c>
      <c r="F26" s="15"/>
      <c r="G26" s="15"/>
      <c r="J26" s="13">
        <v>200</v>
      </c>
      <c r="L26" s="15"/>
    </row>
    <row r="27" spans="2:12" s="13" customFormat="1" ht="18.75" customHeight="1">
      <c r="B27" s="14" t="s">
        <v>37</v>
      </c>
      <c r="C27" s="15">
        <v>945</v>
      </c>
      <c r="D27" s="15">
        <v>800</v>
      </c>
      <c r="E27" s="15">
        <v>230</v>
      </c>
      <c r="F27" s="15"/>
      <c r="G27" s="15"/>
      <c r="L27" s="15"/>
    </row>
    <row r="28" spans="2:12" s="13" customFormat="1" ht="18.75" customHeight="1">
      <c r="B28" s="14" t="s">
        <v>38</v>
      </c>
      <c r="C28" s="15">
        <v>896</v>
      </c>
      <c r="D28" s="15">
        <v>800</v>
      </c>
      <c r="E28" s="15">
        <v>229</v>
      </c>
      <c r="F28" s="15"/>
      <c r="G28" s="15"/>
      <c r="J28" s="13">
        <v>150</v>
      </c>
      <c r="L28" s="15"/>
    </row>
    <row r="29" spans="2:12" s="13" customFormat="1" ht="18.75" customHeight="1">
      <c r="B29" s="14" t="s">
        <v>39</v>
      </c>
      <c r="C29" s="15">
        <v>1006</v>
      </c>
      <c r="D29" s="15">
        <v>1000</v>
      </c>
      <c r="E29" s="15">
        <v>274</v>
      </c>
      <c r="F29" s="15"/>
      <c r="G29" s="15"/>
      <c r="J29" s="13">
        <v>100</v>
      </c>
      <c r="L29" s="15"/>
    </row>
    <row r="30" spans="1:13" ht="24.75" customHeight="1">
      <c r="A30" s="35" t="s">
        <v>53</v>
      </c>
      <c r="B30" s="35"/>
      <c r="C30" s="1"/>
      <c r="D30" s="1"/>
      <c r="E30" s="1"/>
      <c r="F30" s="1"/>
      <c r="G30" s="1"/>
      <c r="J30" s="1"/>
      <c r="K30" s="9"/>
      <c r="L30" s="9"/>
      <c r="M30" s="9"/>
    </row>
    <row r="62" ht="14.25">
      <c r="B62" s="10">
        <f>IF(A1="2009年11月工资明细表",10,0)</f>
        <v>0</v>
      </c>
    </row>
    <row r="63" ht="14.25">
      <c r="B63" s="10">
        <f>IF(C2="应发",5,0)+IF(H2="应扣",5,0)</f>
        <v>0</v>
      </c>
    </row>
    <row r="64" ht="14.25">
      <c r="B64" s="10">
        <f>IF(SUM(F4:F29)=2860,10,0)</f>
        <v>0</v>
      </c>
    </row>
    <row r="65" ht="14.25">
      <c r="B65" s="10">
        <f>IF(SUM(A4:A29)=351,10,0)</f>
        <v>0</v>
      </c>
    </row>
    <row r="66" ht="14.25">
      <c r="B66" s="10">
        <f>IF(SUM(G4:G29)=60274,10,0)</f>
        <v>0</v>
      </c>
    </row>
    <row r="67" ht="14.25">
      <c r="B67" s="10">
        <f>IF(INT(SUM(H4:H29))=9041,10,0)</f>
        <v>0</v>
      </c>
    </row>
    <row r="68" ht="14.25">
      <c r="B68" s="10">
        <f>IF(INT(SUM(I4:I29))=1205,10,0)</f>
        <v>0</v>
      </c>
    </row>
    <row r="69" ht="14.25">
      <c r="B69" s="10">
        <f>IF(INT(SUM(K4:K29))=11596,10,0)</f>
        <v>0</v>
      </c>
    </row>
    <row r="70" ht="14.25">
      <c r="B70" s="10">
        <f>IF(INT(SUM(L4:L29))=48677,10,0)</f>
        <v>0</v>
      </c>
    </row>
    <row r="71" ht="14.25">
      <c r="B71" s="10">
        <f>IF(INT(SUM(C30:L30))=192418,10,0)</f>
        <v>0</v>
      </c>
    </row>
    <row r="72" ht="14.25">
      <c r="B72" s="10">
        <f>SUM(B62:B71)</f>
        <v>0</v>
      </c>
    </row>
  </sheetData>
  <mergeCells count="3">
    <mergeCell ref="A30:B30"/>
    <mergeCell ref="A2:A3"/>
    <mergeCell ref="B2:B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C2" sqref="C2:N2"/>
    </sheetView>
  </sheetViews>
  <sheetFormatPr defaultColWidth="9.00390625" defaultRowHeight="19.5" customHeight="1"/>
  <sheetData>
    <row r="2" spans="1:14" s="19" customFormat="1" ht="19.5" customHeight="1">
      <c r="A2" s="19" t="s">
        <v>1</v>
      </c>
      <c r="B2" s="19" t="s">
        <v>73</v>
      </c>
      <c r="C2" s="48" t="s">
        <v>82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3" ht="19.5" customHeight="1">
      <c r="B3" t="s">
        <v>74</v>
      </c>
      <c r="C3" t="s">
        <v>124</v>
      </c>
    </row>
    <row r="6" spans="1:13" s="19" customFormat="1" ht="19.5" customHeight="1">
      <c r="A6" s="19" t="s">
        <v>75</v>
      </c>
      <c r="B6" s="48" t="s">
        <v>58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2" ht="19.5" customHeight="1">
      <c r="A7" s="35" t="s">
        <v>4</v>
      </c>
      <c r="B7" s="35" t="s">
        <v>5</v>
      </c>
      <c r="C7" s="17" t="s">
        <v>59</v>
      </c>
      <c r="D7" s="17"/>
      <c r="E7" s="17"/>
      <c r="F7" s="17"/>
      <c r="G7" s="17"/>
      <c r="H7" s="18" t="s">
        <v>60</v>
      </c>
      <c r="I7" s="18"/>
      <c r="J7" s="18"/>
      <c r="K7" s="18"/>
      <c r="L7" s="7"/>
    </row>
    <row r="8" spans="1:12" ht="19.5" customHeight="1">
      <c r="A8" s="35"/>
      <c r="B8" s="35"/>
      <c r="C8" s="2" t="s">
        <v>6</v>
      </c>
      <c r="D8" s="16" t="s">
        <v>47</v>
      </c>
      <c r="E8" s="2" t="s">
        <v>48</v>
      </c>
      <c r="F8" s="2" t="s">
        <v>7</v>
      </c>
      <c r="G8" s="2" t="s">
        <v>8</v>
      </c>
      <c r="H8" s="2" t="s">
        <v>10</v>
      </c>
      <c r="I8" s="2" t="s">
        <v>11</v>
      </c>
      <c r="J8" s="2" t="s">
        <v>9</v>
      </c>
      <c r="K8" s="2" t="s">
        <v>12</v>
      </c>
      <c r="L8" s="5" t="s">
        <v>13</v>
      </c>
    </row>
    <row r="10" spans="2:3" ht="19.5" customHeight="1">
      <c r="B10" t="s">
        <v>77</v>
      </c>
      <c r="C10" t="s">
        <v>78</v>
      </c>
    </row>
    <row r="12" spans="1:13" s="19" customFormat="1" ht="19.5" customHeight="1">
      <c r="A12" s="20" t="s">
        <v>41</v>
      </c>
      <c r="B12" s="48" t="s">
        <v>64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2:3" ht="19.5" customHeight="1">
      <c r="B13" t="s">
        <v>74</v>
      </c>
      <c r="C13" t="s">
        <v>79</v>
      </c>
    </row>
    <row r="15" spans="1:13" s="19" customFormat="1" ht="19.5" customHeight="1">
      <c r="A15" s="20" t="s">
        <v>44</v>
      </c>
      <c r="B15" s="48" t="s">
        <v>63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2:3" ht="19.5" customHeight="1">
      <c r="B16" t="s">
        <v>74</v>
      </c>
      <c r="C16" t="s">
        <v>80</v>
      </c>
    </row>
    <row r="18" spans="1:13" s="19" customFormat="1" ht="19.5" customHeight="1">
      <c r="A18" s="20" t="s">
        <v>49</v>
      </c>
      <c r="B18" s="48" t="s">
        <v>42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2:8" ht="19.5" customHeight="1">
      <c r="B19" t="s">
        <v>74</v>
      </c>
      <c r="C19" t="s">
        <v>81</v>
      </c>
      <c r="E19" s="2"/>
      <c r="F19" s="16"/>
      <c r="G19" s="2"/>
      <c r="H19" s="2"/>
    </row>
    <row r="20" spans="1:13" s="19" customFormat="1" ht="19.5" customHeight="1">
      <c r="A20" s="20" t="s">
        <v>51</v>
      </c>
      <c r="B20" s="48" t="s">
        <v>45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2:3" ht="19.5" customHeight="1">
      <c r="B21" t="s">
        <v>74</v>
      </c>
      <c r="C21" t="s">
        <v>83</v>
      </c>
    </row>
    <row r="22" spans="1:13" s="19" customFormat="1" ht="19.5" customHeight="1">
      <c r="A22" s="20" t="s">
        <v>54</v>
      </c>
      <c r="B22" s="48" t="s">
        <v>50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2:3" ht="19.5" customHeight="1">
      <c r="B23" t="s">
        <v>74</v>
      </c>
      <c r="C23" t="s">
        <v>84</v>
      </c>
    </row>
    <row r="24" spans="1:13" s="19" customFormat="1" ht="19.5" customHeight="1">
      <c r="A24" s="20" t="s">
        <v>56</v>
      </c>
      <c r="B24" s="48" t="s">
        <v>52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2:3" ht="19.5" customHeight="1">
      <c r="B25" t="s">
        <v>74</v>
      </c>
      <c r="C25" t="s">
        <v>85</v>
      </c>
    </row>
    <row r="26" spans="1:13" s="19" customFormat="1" ht="19.5" customHeight="1">
      <c r="A26" s="20" t="s">
        <v>57</v>
      </c>
      <c r="B26" s="48" t="s">
        <v>55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2:3" ht="19.5" customHeight="1">
      <c r="B27" t="s">
        <v>74</v>
      </c>
      <c r="C27" t="s">
        <v>86</v>
      </c>
    </row>
  </sheetData>
  <mergeCells count="11">
    <mergeCell ref="A7:A8"/>
    <mergeCell ref="B7:B8"/>
    <mergeCell ref="B15:M15"/>
    <mergeCell ref="B18:M18"/>
    <mergeCell ref="B22:M22"/>
    <mergeCell ref="B24:M24"/>
    <mergeCell ref="B26:M26"/>
    <mergeCell ref="C2:N2"/>
    <mergeCell ref="B6:M6"/>
    <mergeCell ref="B12:M12"/>
    <mergeCell ref="B20:M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泉州培元中学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Qzpyzx Administrator</dc:creator>
  <cp:keywords/>
  <dc:description/>
  <cp:lastModifiedBy>User</cp:lastModifiedBy>
  <dcterms:created xsi:type="dcterms:W3CDTF">2008-11-15T10:28:18Z</dcterms:created>
  <dcterms:modified xsi:type="dcterms:W3CDTF">2015-12-04T07:53:11Z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